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0730" windowHeight="1116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Лист1!$4:$6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3" i="1"/>
  <c r="F11"/>
  <c r="G20"/>
  <c r="F10" l="1"/>
  <c r="F52" s="1"/>
  <c r="G10" l="1"/>
  <c r="G52" s="1"/>
  <c r="I10"/>
  <c r="I52" s="1"/>
  <c r="J10"/>
  <c r="J52" s="1"/>
  <c r="H10"/>
  <c r="H52" s="1"/>
  <c r="E43"/>
  <c r="E42"/>
  <c r="E41"/>
  <c r="E40"/>
  <c r="J38"/>
  <c r="I38"/>
  <c r="H38"/>
  <c r="G38"/>
  <c r="F38"/>
  <c r="G11"/>
  <c r="H11"/>
  <c r="I11"/>
  <c r="J11"/>
  <c r="E37"/>
  <c r="E36"/>
  <c r="E35"/>
  <c r="E34"/>
  <c r="J32"/>
  <c r="I32"/>
  <c r="H32"/>
  <c r="G32"/>
  <c r="F32"/>
  <c r="E32" l="1"/>
  <c r="E10"/>
  <c r="E38"/>
  <c r="E11" l="1"/>
  <c r="E47"/>
  <c r="E46"/>
  <c r="E31"/>
  <c r="E30"/>
  <c r="E29"/>
  <c r="E28"/>
  <c r="J53" l="1"/>
  <c r="I53"/>
  <c r="H53"/>
  <c r="G53"/>
  <c r="J13"/>
  <c r="J55" s="1"/>
  <c r="I13"/>
  <c r="I55" s="1"/>
  <c r="H13"/>
  <c r="H55" s="1"/>
  <c r="G13"/>
  <c r="G55" s="1"/>
  <c r="J12"/>
  <c r="J54" s="1"/>
  <c r="I12"/>
  <c r="I54" s="1"/>
  <c r="H12"/>
  <c r="H54" s="1"/>
  <c r="G12"/>
  <c r="G54" s="1"/>
  <c r="F13"/>
  <c r="F55" s="1"/>
  <c r="F12"/>
  <c r="J26"/>
  <c r="I26"/>
  <c r="H26"/>
  <c r="G26"/>
  <c r="F26"/>
  <c r="F20"/>
  <c r="E23"/>
  <c r="E22"/>
  <c r="G44"/>
  <c r="G14"/>
  <c r="F8" l="1"/>
  <c r="F54"/>
  <c r="E53"/>
  <c r="E26"/>
  <c r="E52"/>
  <c r="G50"/>
  <c r="G8"/>
  <c r="E17"/>
  <c r="E16"/>
  <c r="I14"/>
  <c r="I50"/>
  <c r="I20"/>
  <c r="I44"/>
  <c r="C10" i="2"/>
  <c r="B13"/>
  <c r="D12"/>
  <c r="D11"/>
  <c r="C13"/>
  <c r="D4"/>
  <c r="C3"/>
  <c r="D3" s="1"/>
  <c r="I8" i="1" l="1"/>
  <c r="D10" i="2"/>
  <c r="D13" s="1"/>
  <c r="D5"/>
  <c r="D6" s="1"/>
  <c r="C6"/>
  <c r="B6"/>
  <c r="H20" i="1" l="1"/>
  <c r="H44" l="1"/>
  <c r="E19" l="1"/>
  <c r="E18"/>
  <c r="J14"/>
  <c r="H14"/>
  <c r="F14"/>
  <c r="E14" l="1"/>
  <c r="E49" l="1"/>
  <c r="E48"/>
  <c r="J44"/>
  <c r="F44"/>
  <c r="E25"/>
  <c r="E24"/>
  <c r="J20"/>
  <c r="E20" s="1"/>
  <c r="E44" l="1"/>
  <c r="E55"/>
  <c r="H50"/>
  <c r="E54"/>
  <c r="J50"/>
  <c r="F50"/>
  <c r="E13"/>
  <c r="E12"/>
  <c r="J8"/>
  <c r="H8"/>
  <c r="E8" l="1"/>
  <c r="E50"/>
</calcChain>
</file>

<file path=xl/sharedStrings.xml><?xml version="1.0" encoding="utf-8"?>
<sst xmlns="http://schemas.openxmlformats.org/spreadsheetml/2006/main" count="119" uniqueCount="53">
  <si>
    <t>№№ п/п</t>
  </si>
  <si>
    <t>Цель, задачи, основные мероприятия</t>
  </si>
  <si>
    <t>Срок выполнения (квартал, год)</t>
  </si>
  <si>
    <t>Объемы финансирования, тыс. рублей</t>
  </si>
  <si>
    <t>Всего</t>
  </si>
  <si>
    <t>Показатели (индикаторы) результативности выполнения основных мероприятий</t>
  </si>
  <si>
    <t>Наименование, ед. измерения</t>
  </si>
  <si>
    <t>Всего:</t>
  </si>
  <si>
    <t>в т.ч.:</t>
  </si>
  <si>
    <t>МБ</t>
  </si>
  <si>
    <t>ОБ</t>
  </si>
  <si>
    <t>ФБ</t>
  </si>
  <si>
    <t>ВБС</t>
  </si>
  <si>
    <t>__________</t>
  </si>
  <si>
    <t>год</t>
  </si>
  <si>
    <t>________________</t>
  </si>
  <si>
    <r>
      <t>Исполнители, перечень организаций, участвующих в реализации основных мероприятий</t>
    </r>
    <r>
      <rPr>
        <sz val="10"/>
        <color theme="1"/>
        <rFont val="Calibri"/>
        <family val="2"/>
        <charset val="204"/>
      </rPr>
      <t>²</t>
    </r>
  </si>
  <si>
    <r>
      <t>Источники финансирования</t>
    </r>
    <r>
      <rPr>
        <sz val="10"/>
        <color theme="1"/>
        <rFont val="Calibri"/>
        <family val="2"/>
        <charset val="204"/>
      </rPr>
      <t>¹</t>
    </r>
  </si>
  <si>
    <t>¹ При указании источников финансирования необходимо использовать следующие сокращения: МБ - бюджет муниципального образования Ловозерский район; ОБ - областной бюджет; ФБ - федеральный бюджет; ВБС - внебюджетные средства.</t>
  </si>
  <si>
    <t>² В случае, если организация определяется на основании конкурсных процедур, в графе указывается конкурсный отбор.</t>
  </si>
  <si>
    <t>1.1.</t>
  </si>
  <si>
    <t>Выполнение работ по обслуживанию, содержанию автомобильных дорог</t>
  </si>
  <si>
    <t>Раздел 3. Перечень программных мероприятий Подпрограммы 1 "Содержание и ремонт автомобильных дорог общего пользования местного значения на территории муниципального образования сельское поселение Ловозеро Ловозерского района"</t>
  </si>
  <si>
    <t>Доля выполненных мероприятий по обслуживанию и содержанию автомобильных дорог, %</t>
  </si>
  <si>
    <t>Доля выполненных мероприятий по ремонту и капитальному ремонту автомобильных дорог, %</t>
  </si>
  <si>
    <t>Цель: Обеспечение сохранности, улучшение технического состояния автомобильных дорог общего пользования местного значения на территории муниципального образования сельское поселение Ловозеро Ловозерского района</t>
  </si>
  <si>
    <t>Задача 1: Приведение в нормативное состояние сети автомобильных дорог общего пользования местного значения</t>
  </si>
  <si>
    <t>Администрация Ловозерского района, Конкурсный отбор</t>
  </si>
  <si>
    <t>Всего по Подпрограмме 1</t>
  </si>
  <si>
    <t>Приложение № 1</t>
  </si>
  <si>
    <t>Проведение негосударственной экспертизы локальных смет</t>
  </si>
  <si>
    <t>Проведена экспертиза, ед.</t>
  </si>
  <si>
    <t>1.1.1.</t>
  </si>
  <si>
    <t>Выполнение работ по ремонту автомобильных дорог общего пользования местного значения</t>
  </si>
  <si>
    <t>Юрьева</t>
  </si>
  <si>
    <t>Советская</t>
  </si>
  <si>
    <t>Пионерская</t>
  </si>
  <si>
    <t>Итого</t>
  </si>
  <si>
    <t>2020 год</t>
  </si>
  <si>
    <t>2022 год</t>
  </si>
  <si>
    <t>2023 год</t>
  </si>
  <si>
    <t>2024 год</t>
  </si>
  <si>
    <t>2021 год</t>
  </si>
  <si>
    <t>Проведение строительного контроля</t>
  </si>
  <si>
    <t>1.1.2.</t>
  </si>
  <si>
    <t>1.1.3.</t>
  </si>
  <si>
    <t>1.1.4.</t>
  </si>
  <si>
    <t>1.1.5.</t>
  </si>
  <si>
    <t>Ремонт тротуара по 
ул. Советская</t>
  </si>
  <si>
    <t>1.1.6.</t>
  </si>
  <si>
    <t>Выполнение работ по обследованию мостовх сооружений</t>
  </si>
  <si>
    <t>Доля выполненных мероприятий по ремонту тротуаров по ул. Советская, %</t>
  </si>
  <si>
    <t>Проведена обследование, ед.</t>
  </si>
</sst>
</file>

<file path=xl/styles.xml><?xml version="1.0" encoding="utf-8"?>
<styleSheet xmlns="http://schemas.openxmlformats.org/spreadsheetml/2006/main">
  <numFmts count="1">
    <numFmt numFmtId="164" formatCode="0.00000"/>
  </numFmts>
  <fonts count="1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1" xfId="0" applyFont="1" applyBorder="1" applyAlignment="1">
      <alignment horizontal="center"/>
    </xf>
    <xf numFmtId="0" fontId="5" fillId="0" borderId="1" xfId="0" applyFont="1" applyBorder="1"/>
    <xf numFmtId="0" fontId="3" fillId="0" borderId="1" xfId="0" applyFont="1" applyBorder="1"/>
    <xf numFmtId="2" fontId="1" fillId="0" borderId="1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6" fillId="0" borderId="0" xfId="0" applyFont="1"/>
    <xf numFmtId="0" fontId="1" fillId="0" borderId="13" xfId="0" applyFont="1" applyBorder="1"/>
    <xf numFmtId="0" fontId="1" fillId="0" borderId="20" xfId="0" applyFont="1" applyBorder="1"/>
    <xf numFmtId="2" fontId="1" fillId="0" borderId="20" xfId="0" applyNumberFormat="1" applyFont="1" applyBorder="1" applyAlignment="1">
      <alignment horizontal="center"/>
    </xf>
    <xf numFmtId="2" fontId="1" fillId="0" borderId="21" xfId="0" applyNumberFormat="1" applyFont="1" applyBorder="1" applyAlignment="1">
      <alignment horizontal="center"/>
    </xf>
    <xf numFmtId="0" fontId="5" fillId="0" borderId="13" xfId="0" applyFont="1" applyBorder="1"/>
    <xf numFmtId="0" fontId="5" fillId="0" borderId="20" xfId="0" applyFont="1" applyBorder="1"/>
    <xf numFmtId="0" fontId="3" fillId="0" borderId="13" xfId="0" applyFont="1" applyBorder="1"/>
    <xf numFmtId="2" fontId="3" fillId="0" borderId="13" xfId="0" applyNumberFormat="1" applyFont="1" applyBorder="1" applyAlignment="1">
      <alignment horizontal="center"/>
    </xf>
    <xf numFmtId="0" fontId="3" fillId="0" borderId="20" xfId="0" applyFont="1" applyBorder="1"/>
    <xf numFmtId="2" fontId="3" fillId="0" borderId="20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top"/>
    </xf>
    <xf numFmtId="2" fontId="3" fillId="0" borderId="14" xfId="0" applyNumberFormat="1" applyFont="1" applyBorder="1" applyAlignment="1">
      <alignment horizontal="center"/>
    </xf>
    <xf numFmtId="0" fontId="0" fillId="0" borderId="1" xfId="0" applyBorder="1"/>
    <xf numFmtId="2" fontId="0" fillId="0" borderId="1" xfId="0" applyNumberFormat="1" applyBorder="1"/>
    <xf numFmtId="0" fontId="8" fillId="0" borderId="1" xfId="0" applyFont="1" applyBorder="1"/>
    <xf numFmtId="2" fontId="8" fillId="0" borderId="1" xfId="0" applyNumberFormat="1" applyFont="1" applyBorder="1"/>
    <xf numFmtId="2" fontId="9" fillId="0" borderId="1" xfId="0" applyNumberFormat="1" applyFont="1" applyBorder="1"/>
    <xf numFmtId="164" fontId="5" fillId="0" borderId="5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1" fillId="0" borderId="13" xfId="0" applyNumberFormat="1" applyFont="1" applyBorder="1" applyAlignment="1">
      <alignment horizontal="center"/>
    </xf>
    <xf numFmtId="164" fontId="1" fillId="0" borderId="14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164" fontId="5" fillId="0" borderId="13" xfId="0" applyNumberFormat="1" applyFont="1" applyBorder="1" applyAlignment="1">
      <alignment horizontal="center"/>
    </xf>
    <xf numFmtId="164" fontId="5" fillId="0" borderId="14" xfId="0" applyNumberFormat="1" applyFont="1" applyBorder="1" applyAlignment="1">
      <alignment horizontal="center"/>
    </xf>
    <xf numFmtId="164" fontId="5" fillId="0" borderId="20" xfId="0" applyNumberFormat="1" applyFont="1" applyBorder="1" applyAlignment="1">
      <alignment horizontal="center"/>
    </xf>
    <xf numFmtId="164" fontId="5" fillId="0" borderId="21" xfId="0" applyNumberFormat="1" applyFont="1" applyBorder="1" applyAlignment="1">
      <alignment horizontal="center"/>
    </xf>
    <xf numFmtId="164" fontId="3" fillId="0" borderId="13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7" fillId="0" borderId="13" xfId="0" applyNumberFormat="1" applyFont="1" applyBorder="1" applyAlignment="1">
      <alignment horizontal="center"/>
    </xf>
    <xf numFmtId="3" fontId="1" fillId="0" borderId="12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3" fontId="1" fillId="0" borderId="19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11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23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11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1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9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64"/>
  <sheetViews>
    <sheetView tabSelected="1" view="pageBreakPreview" zoomScale="115" zoomScaleNormal="90" zoomScaleSheetLayoutView="115" workbookViewId="0">
      <selection activeCell="F53" sqref="F53"/>
    </sheetView>
  </sheetViews>
  <sheetFormatPr defaultRowHeight="15"/>
  <cols>
    <col min="1" max="1" width="4.140625" customWidth="1"/>
    <col min="2" max="2" width="21.85546875" customWidth="1"/>
    <col min="3" max="3" width="10.5703125" customWidth="1"/>
    <col min="4" max="4" width="14.28515625" customWidth="1"/>
    <col min="5" max="5" width="12.28515625" customWidth="1"/>
    <col min="6" max="7" width="13.140625" customWidth="1"/>
    <col min="8" max="9" width="12.85546875" customWidth="1"/>
    <col min="10" max="10" width="12.5703125" customWidth="1"/>
    <col min="11" max="11" width="13" customWidth="1"/>
    <col min="12" max="12" width="8.85546875" customWidth="1"/>
    <col min="13" max="13" width="9" customWidth="1"/>
    <col min="14" max="14" width="8.42578125" customWidth="1"/>
    <col min="15" max="15" width="8.28515625" customWidth="1"/>
    <col min="16" max="16" width="9.28515625" customWidth="1"/>
    <col min="17" max="17" width="19" customWidth="1"/>
    <col min="19" max="19" width="15.42578125" customWidth="1"/>
    <col min="20" max="20" width="12" customWidth="1"/>
  </cols>
  <sheetData>
    <row r="1" spans="1:19" ht="66" customHeight="1">
      <c r="A1" s="117" t="s">
        <v>29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</row>
    <row r="2" spans="1:19" ht="33" customHeight="1">
      <c r="A2" s="91" t="s">
        <v>22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1"/>
    </row>
    <row r="3" spans="1:19" ht="25.5" customHeight="1">
      <c r="A3" s="90" t="s">
        <v>0</v>
      </c>
      <c r="B3" s="90" t="s">
        <v>1</v>
      </c>
      <c r="C3" s="90" t="s">
        <v>2</v>
      </c>
      <c r="D3" s="90" t="s">
        <v>17</v>
      </c>
      <c r="E3" s="119" t="s">
        <v>3</v>
      </c>
      <c r="F3" s="119"/>
      <c r="G3" s="119"/>
      <c r="H3" s="119"/>
      <c r="I3" s="119"/>
      <c r="J3" s="119"/>
      <c r="K3" s="90" t="s">
        <v>5</v>
      </c>
      <c r="L3" s="90"/>
      <c r="M3" s="90"/>
      <c r="N3" s="90"/>
      <c r="O3" s="90"/>
      <c r="P3" s="90"/>
      <c r="Q3" s="90" t="s">
        <v>16</v>
      </c>
      <c r="R3" s="1"/>
    </row>
    <row r="4" spans="1:19" ht="27.75" customHeight="1">
      <c r="A4" s="90"/>
      <c r="B4" s="90"/>
      <c r="C4" s="90"/>
      <c r="D4" s="90"/>
      <c r="E4" s="4" t="s">
        <v>4</v>
      </c>
      <c r="F4" s="50" t="s">
        <v>38</v>
      </c>
      <c r="G4" s="51" t="s">
        <v>42</v>
      </c>
      <c r="H4" s="50" t="s">
        <v>39</v>
      </c>
      <c r="I4" s="50" t="s">
        <v>40</v>
      </c>
      <c r="J4" s="50" t="s">
        <v>41</v>
      </c>
      <c r="K4" s="5" t="s">
        <v>6</v>
      </c>
      <c r="L4" s="50" t="s">
        <v>38</v>
      </c>
      <c r="M4" s="51" t="s">
        <v>42</v>
      </c>
      <c r="N4" s="50" t="s">
        <v>39</v>
      </c>
      <c r="O4" s="50" t="s">
        <v>40</v>
      </c>
      <c r="P4" s="50" t="s">
        <v>41</v>
      </c>
      <c r="Q4" s="90"/>
      <c r="R4" s="1"/>
    </row>
    <row r="5" spans="1:19" ht="49.5" customHeight="1">
      <c r="A5" s="7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12">
        <v>7</v>
      </c>
      <c r="H5" s="7">
        <v>8</v>
      </c>
      <c r="I5" s="12">
        <v>9</v>
      </c>
      <c r="J5" s="7">
        <v>10</v>
      </c>
      <c r="K5" s="7">
        <v>11</v>
      </c>
      <c r="L5" s="7">
        <v>12</v>
      </c>
      <c r="M5" s="12">
        <v>13</v>
      </c>
      <c r="N5" s="7">
        <v>14</v>
      </c>
      <c r="O5" s="12">
        <v>15</v>
      </c>
      <c r="P5" s="7">
        <v>16</v>
      </c>
      <c r="Q5" s="7">
        <v>17</v>
      </c>
      <c r="R5" s="2"/>
      <c r="S5" s="3"/>
    </row>
    <row r="6" spans="1:19">
      <c r="A6" s="12"/>
      <c r="B6" s="73" t="s">
        <v>25</v>
      </c>
      <c r="C6" s="74"/>
      <c r="D6" s="74"/>
      <c r="E6" s="74"/>
      <c r="F6" s="74"/>
      <c r="G6" s="74"/>
      <c r="H6" s="74"/>
      <c r="I6" s="74"/>
      <c r="J6" s="74"/>
      <c r="K6" s="75"/>
      <c r="L6" s="75"/>
      <c r="M6" s="75"/>
      <c r="N6" s="75"/>
      <c r="O6" s="75"/>
      <c r="P6" s="75"/>
      <c r="Q6" s="76"/>
      <c r="R6" s="1"/>
    </row>
    <row r="7" spans="1:19" ht="26.25" customHeight="1" thickBot="1">
      <c r="A7" s="30"/>
      <c r="B7" s="77" t="s">
        <v>26</v>
      </c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8"/>
      <c r="R7" s="1"/>
    </row>
    <row r="8" spans="1:19" ht="13.5" customHeight="1">
      <c r="A8" s="81" t="s">
        <v>20</v>
      </c>
      <c r="B8" s="84" t="s">
        <v>21</v>
      </c>
      <c r="C8" s="87" t="s">
        <v>14</v>
      </c>
      <c r="D8" s="20" t="s">
        <v>7</v>
      </c>
      <c r="E8" s="27">
        <f>SUM(E9:E13)</f>
        <v>24449.310519999999</v>
      </c>
      <c r="F8" s="27">
        <f>SUM(F9:F13)</f>
        <v>8669.3105199999991</v>
      </c>
      <c r="G8" s="27">
        <f t="shared" ref="G8:J8" si="0">SUM(G9:G13)</f>
        <v>3520</v>
      </c>
      <c r="H8" s="27">
        <f t="shared" si="0"/>
        <v>4320</v>
      </c>
      <c r="I8" s="27">
        <f t="shared" si="0"/>
        <v>3820</v>
      </c>
      <c r="J8" s="31">
        <f t="shared" si="0"/>
        <v>4120</v>
      </c>
      <c r="K8" s="70" t="s">
        <v>23</v>
      </c>
      <c r="L8" s="53">
        <v>100</v>
      </c>
      <c r="M8" s="53">
        <v>100</v>
      </c>
      <c r="N8" s="53">
        <v>100</v>
      </c>
      <c r="O8" s="53">
        <v>100</v>
      </c>
      <c r="P8" s="53">
        <v>100</v>
      </c>
      <c r="Q8" s="56"/>
      <c r="R8" s="1"/>
    </row>
    <row r="9" spans="1:19" ht="15" customHeight="1" thickBot="1">
      <c r="A9" s="82"/>
      <c r="B9" s="85"/>
      <c r="C9" s="88"/>
      <c r="D9" s="79" t="s">
        <v>8</v>
      </c>
      <c r="E9" s="80"/>
      <c r="F9" s="80"/>
      <c r="G9" s="80"/>
      <c r="H9" s="80"/>
      <c r="I9" s="80"/>
      <c r="J9" s="80"/>
      <c r="K9" s="71"/>
      <c r="L9" s="54"/>
      <c r="M9" s="54"/>
      <c r="N9" s="54"/>
      <c r="O9" s="54"/>
      <c r="P9" s="54"/>
      <c r="Q9" s="57"/>
      <c r="R9" s="1"/>
    </row>
    <row r="10" spans="1:19" ht="15.75" thickBot="1">
      <c r="A10" s="82"/>
      <c r="B10" s="85"/>
      <c r="C10" s="88"/>
      <c r="D10" s="6" t="s">
        <v>9</v>
      </c>
      <c r="E10" s="43">
        <f>F10+G10+H10+I10+J10</f>
        <v>19680.12</v>
      </c>
      <c r="F10" s="38">
        <f>F16+F22+F28+F34+F40+F46</f>
        <v>3900.12</v>
      </c>
      <c r="G10" s="38">
        <f>G16+G22+G28+G34+G40+G46</f>
        <v>3520</v>
      </c>
      <c r="H10" s="38">
        <f>H16+H22+H28+H34+H40+H46</f>
        <v>4320</v>
      </c>
      <c r="I10" s="38">
        <f t="shared" ref="I10:J10" si="1">I16+I22+I28+I34+I40+I46</f>
        <v>3820</v>
      </c>
      <c r="J10" s="38">
        <f t="shared" si="1"/>
        <v>4120</v>
      </c>
      <c r="K10" s="71"/>
      <c r="L10" s="54"/>
      <c r="M10" s="54"/>
      <c r="N10" s="54"/>
      <c r="O10" s="54"/>
      <c r="P10" s="54"/>
      <c r="Q10" s="57"/>
      <c r="R10" s="1"/>
    </row>
    <row r="11" spans="1:19">
      <c r="A11" s="82"/>
      <c r="B11" s="85"/>
      <c r="C11" s="88"/>
      <c r="D11" s="6" t="s">
        <v>10</v>
      </c>
      <c r="E11" s="43">
        <f>F11+G11+H11+I11+J11</f>
        <v>4769.1905200000001</v>
      </c>
      <c r="F11" s="15">
        <f>F17+F23+F29+F47</f>
        <v>4769.1905200000001</v>
      </c>
      <c r="G11" s="15">
        <f t="shared" ref="G11:J11" si="2">G17+G23+G29+G47</f>
        <v>0</v>
      </c>
      <c r="H11" s="15">
        <f t="shared" si="2"/>
        <v>0</v>
      </c>
      <c r="I11" s="15">
        <f t="shared" si="2"/>
        <v>0</v>
      </c>
      <c r="J11" s="15">
        <f t="shared" si="2"/>
        <v>0</v>
      </c>
      <c r="K11" s="71"/>
      <c r="L11" s="54"/>
      <c r="M11" s="54"/>
      <c r="N11" s="54"/>
      <c r="O11" s="54"/>
      <c r="P11" s="54"/>
      <c r="Q11" s="57"/>
      <c r="R11" s="1"/>
    </row>
    <row r="12" spans="1:19" ht="15" customHeight="1">
      <c r="A12" s="82"/>
      <c r="B12" s="85"/>
      <c r="C12" s="88"/>
      <c r="D12" s="6" t="s">
        <v>11</v>
      </c>
      <c r="E12" s="15">
        <f t="shared" ref="E12:E13" si="3">F12+H12+J12</f>
        <v>0</v>
      </c>
      <c r="F12" s="15">
        <f>F18</f>
        <v>0</v>
      </c>
      <c r="G12" s="15">
        <f t="shared" ref="G12:J12" si="4">G18</f>
        <v>0</v>
      </c>
      <c r="H12" s="15">
        <f t="shared" si="4"/>
        <v>0</v>
      </c>
      <c r="I12" s="15">
        <f t="shared" si="4"/>
        <v>0</v>
      </c>
      <c r="J12" s="15">
        <f t="shared" si="4"/>
        <v>0</v>
      </c>
      <c r="K12" s="71"/>
      <c r="L12" s="54"/>
      <c r="M12" s="54"/>
      <c r="N12" s="54"/>
      <c r="O12" s="54"/>
      <c r="P12" s="54"/>
      <c r="Q12" s="57"/>
      <c r="R12" s="1"/>
    </row>
    <row r="13" spans="1:19" ht="15" customHeight="1">
      <c r="A13" s="97"/>
      <c r="B13" s="98"/>
      <c r="C13" s="99"/>
      <c r="D13" s="6" t="s">
        <v>12</v>
      </c>
      <c r="E13" s="15">
        <f t="shared" si="3"/>
        <v>0</v>
      </c>
      <c r="F13" s="15">
        <f>F19</f>
        <v>0</v>
      </c>
      <c r="G13" s="15">
        <f t="shared" ref="G13:J13" si="5">G19</f>
        <v>0</v>
      </c>
      <c r="H13" s="15">
        <f t="shared" si="5"/>
        <v>0</v>
      </c>
      <c r="I13" s="15">
        <f t="shared" si="5"/>
        <v>0</v>
      </c>
      <c r="J13" s="15">
        <f t="shared" si="5"/>
        <v>0</v>
      </c>
      <c r="K13" s="71"/>
      <c r="L13" s="54"/>
      <c r="M13" s="54"/>
      <c r="N13" s="54"/>
      <c r="O13" s="54"/>
      <c r="P13" s="54"/>
      <c r="Q13" s="112"/>
      <c r="R13" s="1"/>
    </row>
    <row r="14" spans="1:19" ht="15" customHeight="1">
      <c r="A14" s="113" t="s">
        <v>32</v>
      </c>
      <c r="B14" s="114" t="s">
        <v>21</v>
      </c>
      <c r="C14" s="115" t="s">
        <v>14</v>
      </c>
      <c r="D14" s="6" t="s">
        <v>7</v>
      </c>
      <c r="E14" s="15">
        <f>SUM(E15:E19)</f>
        <v>9600</v>
      </c>
      <c r="F14" s="15">
        <f t="shared" ref="F14:J14" si="6">SUM(F15:F19)</f>
        <v>2000</v>
      </c>
      <c r="G14" s="15">
        <f t="shared" ref="G14" si="7">SUM(G15:G19)</f>
        <v>2200</v>
      </c>
      <c r="H14" s="15">
        <f t="shared" si="6"/>
        <v>2500</v>
      </c>
      <c r="I14" s="15">
        <f t="shared" ref="I14" si="8">SUM(I15:I19)</f>
        <v>2500</v>
      </c>
      <c r="J14" s="16">
        <f t="shared" si="6"/>
        <v>2600</v>
      </c>
      <c r="K14" s="71"/>
      <c r="L14" s="54"/>
      <c r="M14" s="54"/>
      <c r="N14" s="54"/>
      <c r="O14" s="54"/>
      <c r="P14" s="54"/>
      <c r="Q14" s="116" t="s">
        <v>27</v>
      </c>
      <c r="R14" s="1"/>
    </row>
    <row r="15" spans="1:19" ht="15" customHeight="1" thickBot="1">
      <c r="A15" s="82"/>
      <c r="B15" s="85"/>
      <c r="C15" s="88"/>
      <c r="D15" s="79" t="s">
        <v>8</v>
      </c>
      <c r="E15" s="80"/>
      <c r="F15" s="80"/>
      <c r="G15" s="80"/>
      <c r="H15" s="80"/>
      <c r="I15" s="80"/>
      <c r="J15" s="80"/>
      <c r="K15" s="71"/>
      <c r="L15" s="54"/>
      <c r="M15" s="54"/>
      <c r="N15" s="54"/>
      <c r="O15" s="54"/>
      <c r="P15" s="54"/>
      <c r="Q15" s="57"/>
      <c r="R15" s="1"/>
    </row>
    <row r="16" spans="1:19" ht="15" customHeight="1" thickBot="1">
      <c r="A16" s="82"/>
      <c r="B16" s="85"/>
      <c r="C16" s="88"/>
      <c r="D16" s="6" t="s">
        <v>9</v>
      </c>
      <c r="E16" s="43">
        <f>F16+H16+I16+J16</f>
        <v>9600</v>
      </c>
      <c r="F16" s="17">
        <v>2000</v>
      </c>
      <c r="G16" s="17">
        <v>2200</v>
      </c>
      <c r="H16" s="17">
        <v>2500</v>
      </c>
      <c r="I16" s="17">
        <v>2500</v>
      </c>
      <c r="J16" s="17">
        <v>2600</v>
      </c>
      <c r="K16" s="71"/>
      <c r="L16" s="54"/>
      <c r="M16" s="54"/>
      <c r="N16" s="54"/>
      <c r="O16" s="54"/>
      <c r="P16" s="54"/>
      <c r="Q16" s="57"/>
      <c r="R16" s="1"/>
    </row>
    <row r="17" spans="1:18" ht="15" customHeight="1">
      <c r="A17" s="82"/>
      <c r="B17" s="85"/>
      <c r="C17" s="88"/>
      <c r="D17" s="6" t="s">
        <v>10</v>
      </c>
      <c r="E17" s="43">
        <f>F17+H17+I17+J17</f>
        <v>0</v>
      </c>
      <c r="F17" s="15">
        <v>0</v>
      </c>
      <c r="G17" s="15">
        <v>0</v>
      </c>
      <c r="H17" s="15">
        <v>0</v>
      </c>
      <c r="I17" s="15">
        <v>0</v>
      </c>
      <c r="J17" s="16">
        <v>0</v>
      </c>
      <c r="K17" s="71"/>
      <c r="L17" s="54"/>
      <c r="M17" s="54"/>
      <c r="N17" s="54"/>
      <c r="O17" s="54"/>
      <c r="P17" s="54"/>
      <c r="Q17" s="57"/>
      <c r="R17" s="1"/>
    </row>
    <row r="18" spans="1:18" ht="15" customHeight="1">
      <c r="A18" s="82"/>
      <c r="B18" s="85"/>
      <c r="C18" s="88"/>
      <c r="D18" s="6" t="s">
        <v>11</v>
      </c>
      <c r="E18" s="15">
        <f t="shared" ref="E18:E19" si="9">F18+H18+J18</f>
        <v>0</v>
      </c>
      <c r="F18" s="15">
        <v>0</v>
      </c>
      <c r="G18" s="15">
        <v>0</v>
      </c>
      <c r="H18" s="15">
        <v>0</v>
      </c>
      <c r="I18" s="15">
        <v>0</v>
      </c>
      <c r="J18" s="16">
        <v>0</v>
      </c>
      <c r="K18" s="71"/>
      <c r="L18" s="54"/>
      <c r="M18" s="54"/>
      <c r="N18" s="54"/>
      <c r="O18" s="54"/>
      <c r="P18" s="54"/>
      <c r="Q18" s="57"/>
      <c r="R18" s="1"/>
    </row>
    <row r="19" spans="1:18" ht="15" customHeight="1" thickBot="1">
      <c r="A19" s="97"/>
      <c r="B19" s="98"/>
      <c r="C19" s="99"/>
      <c r="D19" s="6" t="s">
        <v>12</v>
      </c>
      <c r="E19" s="15">
        <f t="shared" si="9"/>
        <v>0</v>
      </c>
      <c r="F19" s="15">
        <v>0</v>
      </c>
      <c r="G19" s="15">
        <v>0</v>
      </c>
      <c r="H19" s="15">
        <v>0</v>
      </c>
      <c r="I19" s="15">
        <v>0</v>
      </c>
      <c r="J19" s="16">
        <v>0</v>
      </c>
      <c r="K19" s="71"/>
      <c r="L19" s="54"/>
      <c r="M19" s="54"/>
      <c r="N19" s="54"/>
      <c r="O19" s="54"/>
      <c r="P19" s="54"/>
      <c r="Q19" s="112"/>
      <c r="R19" s="1"/>
    </row>
    <row r="20" spans="1:18" ht="15" customHeight="1">
      <c r="A20" s="81" t="s">
        <v>44</v>
      </c>
      <c r="B20" s="84" t="s">
        <v>33</v>
      </c>
      <c r="C20" s="87" t="s">
        <v>14</v>
      </c>
      <c r="D20" s="20" t="s">
        <v>7</v>
      </c>
      <c r="E20" s="43">
        <f>F20+G20+H20+I20+J20</f>
        <v>11199.310519999999</v>
      </c>
      <c r="F20" s="40">
        <f>F22+F23</f>
        <v>6199.31052</v>
      </c>
      <c r="G20" s="40">
        <f>G22+G23</f>
        <v>1250</v>
      </c>
      <c r="H20" s="40">
        <f>H22+H23</f>
        <v>1250</v>
      </c>
      <c r="I20" s="40">
        <f>I22+I23</f>
        <v>1250</v>
      </c>
      <c r="J20" s="41">
        <f t="shared" ref="J20" si="10">SUM(J21:J25)</f>
        <v>1250</v>
      </c>
      <c r="K20" s="70" t="s">
        <v>24</v>
      </c>
      <c r="L20" s="53">
        <v>100</v>
      </c>
      <c r="M20" s="53">
        <v>100</v>
      </c>
      <c r="N20" s="53">
        <v>100</v>
      </c>
      <c r="O20" s="53">
        <v>100</v>
      </c>
      <c r="P20" s="53">
        <v>100</v>
      </c>
      <c r="Q20" s="56" t="s">
        <v>27</v>
      </c>
      <c r="R20" s="1"/>
    </row>
    <row r="21" spans="1:18" ht="15" customHeight="1" thickBot="1">
      <c r="A21" s="82"/>
      <c r="B21" s="85"/>
      <c r="C21" s="88"/>
      <c r="D21" s="79" t="s">
        <v>8</v>
      </c>
      <c r="E21" s="80"/>
      <c r="F21" s="80"/>
      <c r="G21" s="80"/>
      <c r="H21" s="80"/>
      <c r="I21" s="80"/>
      <c r="J21" s="80"/>
      <c r="K21" s="71"/>
      <c r="L21" s="54"/>
      <c r="M21" s="54"/>
      <c r="N21" s="54"/>
      <c r="O21" s="54"/>
      <c r="P21" s="54"/>
      <c r="Q21" s="57"/>
      <c r="R21" s="1"/>
    </row>
    <row r="22" spans="1:18" ht="15" customHeight="1" thickBot="1">
      <c r="A22" s="82"/>
      <c r="B22" s="85"/>
      <c r="C22" s="88"/>
      <c r="D22" s="6" t="s">
        <v>9</v>
      </c>
      <c r="E22" s="43">
        <f>F22+G22+H22+I22+J22</f>
        <v>6430.12</v>
      </c>
      <c r="F22" s="39">
        <v>1430.12</v>
      </c>
      <c r="G22" s="39">
        <v>1250</v>
      </c>
      <c r="H22" s="38">
        <v>1250</v>
      </c>
      <c r="I22" s="38">
        <v>1250</v>
      </c>
      <c r="J22" s="37">
        <v>1250</v>
      </c>
      <c r="K22" s="71"/>
      <c r="L22" s="54"/>
      <c r="M22" s="54"/>
      <c r="N22" s="54"/>
      <c r="O22" s="54"/>
      <c r="P22" s="54"/>
      <c r="Q22" s="57"/>
      <c r="R22" s="1"/>
    </row>
    <row r="23" spans="1:18" ht="15" customHeight="1">
      <c r="A23" s="82"/>
      <c r="B23" s="85"/>
      <c r="C23" s="88"/>
      <c r="D23" s="6" t="s">
        <v>10</v>
      </c>
      <c r="E23" s="43">
        <f>F23+G23+H23+I23+J23</f>
        <v>4769.1905200000001</v>
      </c>
      <c r="F23" s="39">
        <v>4769.1905200000001</v>
      </c>
      <c r="G23" s="39">
        <v>0</v>
      </c>
      <c r="H23" s="38">
        <v>0</v>
      </c>
      <c r="I23" s="38">
        <v>0</v>
      </c>
      <c r="J23" s="42">
        <v>0</v>
      </c>
      <c r="K23" s="71"/>
      <c r="L23" s="54"/>
      <c r="M23" s="54"/>
      <c r="N23" s="54"/>
      <c r="O23" s="54"/>
      <c r="P23" s="54"/>
      <c r="Q23" s="57"/>
      <c r="R23" s="19"/>
    </row>
    <row r="24" spans="1:18" ht="15" customHeight="1">
      <c r="A24" s="82"/>
      <c r="B24" s="85"/>
      <c r="C24" s="88"/>
      <c r="D24" s="6" t="s">
        <v>11</v>
      </c>
      <c r="E24" s="15">
        <f t="shared" ref="E24:E25" si="11">F24+H24+J24</f>
        <v>0</v>
      </c>
      <c r="F24" s="15">
        <v>0</v>
      </c>
      <c r="G24" s="15">
        <v>0</v>
      </c>
      <c r="H24" s="15">
        <v>0</v>
      </c>
      <c r="I24" s="15">
        <v>0</v>
      </c>
      <c r="J24" s="16">
        <v>0</v>
      </c>
      <c r="K24" s="71"/>
      <c r="L24" s="54"/>
      <c r="M24" s="54"/>
      <c r="N24" s="54"/>
      <c r="O24" s="54"/>
      <c r="P24" s="54"/>
      <c r="Q24" s="57"/>
      <c r="R24" s="1"/>
    </row>
    <row r="25" spans="1:18" ht="15" customHeight="1" thickBot="1">
      <c r="A25" s="83"/>
      <c r="B25" s="86"/>
      <c r="C25" s="89"/>
      <c r="D25" s="21" t="s">
        <v>12</v>
      </c>
      <c r="E25" s="22">
        <f t="shared" si="11"/>
        <v>0</v>
      </c>
      <c r="F25" s="22">
        <v>0</v>
      </c>
      <c r="G25" s="22">
        <v>0</v>
      </c>
      <c r="H25" s="22">
        <v>0</v>
      </c>
      <c r="I25" s="22">
        <v>0</v>
      </c>
      <c r="J25" s="23">
        <v>0</v>
      </c>
      <c r="K25" s="72"/>
      <c r="L25" s="55"/>
      <c r="M25" s="55"/>
      <c r="N25" s="55"/>
      <c r="O25" s="55"/>
      <c r="P25" s="55"/>
      <c r="Q25" s="58"/>
      <c r="R25" s="1"/>
    </row>
    <row r="26" spans="1:18" ht="15" customHeight="1">
      <c r="A26" s="81" t="s">
        <v>45</v>
      </c>
      <c r="B26" s="64" t="s">
        <v>30</v>
      </c>
      <c r="C26" s="67" t="s">
        <v>14</v>
      </c>
      <c r="D26" s="24" t="s">
        <v>7</v>
      </c>
      <c r="E26" s="43">
        <f>F26+G26+H26+I26+J26</f>
        <v>250</v>
      </c>
      <c r="F26" s="43">
        <f>SUM(F27:F31)</f>
        <v>50</v>
      </c>
      <c r="G26" s="43">
        <f>SUM(G27:G31)</f>
        <v>50</v>
      </c>
      <c r="H26" s="43">
        <f>H28+H29+H30+H31</f>
        <v>50</v>
      </c>
      <c r="I26" s="43">
        <f>I28+I29+I30+I31</f>
        <v>50</v>
      </c>
      <c r="J26" s="44">
        <f>SUM(J27:J31)</f>
        <v>50</v>
      </c>
      <c r="K26" s="70" t="s">
        <v>31</v>
      </c>
      <c r="L26" s="53">
        <v>6</v>
      </c>
      <c r="M26" s="53">
        <v>3</v>
      </c>
      <c r="N26" s="53">
        <v>3</v>
      </c>
      <c r="O26" s="53">
        <v>3</v>
      </c>
      <c r="P26" s="53">
        <v>3</v>
      </c>
      <c r="Q26" s="56" t="s">
        <v>27</v>
      </c>
      <c r="R26" s="1"/>
    </row>
    <row r="27" spans="1:18" ht="15" customHeight="1" thickBot="1">
      <c r="A27" s="82"/>
      <c r="B27" s="65"/>
      <c r="C27" s="68"/>
      <c r="D27" s="59" t="s">
        <v>8</v>
      </c>
      <c r="E27" s="60"/>
      <c r="F27" s="60"/>
      <c r="G27" s="60"/>
      <c r="H27" s="60"/>
      <c r="I27" s="60"/>
      <c r="J27" s="60"/>
      <c r="K27" s="71"/>
      <c r="L27" s="54"/>
      <c r="M27" s="54"/>
      <c r="N27" s="54"/>
      <c r="O27" s="54"/>
      <c r="P27" s="54"/>
      <c r="Q27" s="57"/>
      <c r="R27" s="1"/>
    </row>
    <row r="28" spans="1:18" ht="15" customHeight="1" thickBot="1">
      <c r="A28" s="82"/>
      <c r="B28" s="65"/>
      <c r="C28" s="68"/>
      <c r="D28" s="13" t="s">
        <v>9</v>
      </c>
      <c r="E28" s="43">
        <f>F28+G28+H28+I28+J28</f>
        <v>250</v>
      </c>
      <c r="F28" s="39">
        <v>50</v>
      </c>
      <c r="G28" s="39">
        <v>50</v>
      </c>
      <c r="H28" s="39">
        <v>50</v>
      </c>
      <c r="I28" s="39">
        <v>50</v>
      </c>
      <c r="J28" s="37">
        <v>50</v>
      </c>
      <c r="K28" s="71"/>
      <c r="L28" s="54"/>
      <c r="M28" s="54"/>
      <c r="N28" s="54"/>
      <c r="O28" s="54"/>
      <c r="P28" s="54"/>
      <c r="Q28" s="57"/>
      <c r="R28" s="1"/>
    </row>
    <row r="29" spans="1:18" ht="15" customHeight="1" thickBot="1">
      <c r="A29" s="82"/>
      <c r="B29" s="65"/>
      <c r="C29" s="68"/>
      <c r="D29" s="13" t="s">
        <v>10</v>
      </c>
      <c r="E29" s="43">
        <f>F29+G29+H29+I29+J29</f>
        <v>0</v>
      </c>
      <c r="F29" s="39">
        <v>0</v>
      </c>
      <c r="G29" s="39">
        <v>0</v>
      </c>
      <c r="H29" s="39">
        <v>0</v>
      </c>
      <c r="I29" s="39">
        <v>0</v>
      </c>
      <c r="J29" s="37">
        <v>0</v>
      </c>
      <c r="K29" s="71"/>
      <c r="L29" s="54"/>
      <c r="M29" s="54"/>
      <c r="N29" s="54"/>
      <c r="O29" s="54"/>
      <c r="P29" s="54"/>
      <c r="Q29" s="57"/>
      <c r="R29" s="1"/>
    </row>
    <row r="30" spans="1:18" ht="15" customHeight="1" thickBot="1">
      <c r="A30" s="82"/>
      <c r="B30" s="65"/>
      <c r="C30" s="68"/>
      <c r="D30" s="13" t="s">
        <v>11</v>
      </c>
      <c r="E30" s="43">
        <f>F30+G30+H30+I30+J30</f>
        <v>0</v>
      </c>
      <c r="F30" s="39">
        <v>0</v>
      </c>
      <c r="G30" s="15">
        <v>0</v>
      </c>
      <c r="H30" s="39">
        <v>0</v>
      </c>
      <c r="I30" s="39">
        <v>0</v>
      </c>
      <c r="J30" s="37">
        <v>0</v>
      </c>
      <c r="K30" s="71"/>
      <c r="L30" s="54"/>
      <c r="M30" s="54"/>
      <c r="N30" s="54"/>
      <c r="O30" s="54"/>
      <c r="P30" s="54"/>
      <c r="Q30" s="57"/>
      <c r="R30" s="1"/>
    </row>
    <row r="31" spans="1:18" ht="15" customHeight="1" thickBot="1">
      <c r="A31" s="83"/>
      <c r="B31" s="66"/>
      <c r="C31" s="69"/>
      <c r="D31" s="25" t="s">
        <v>12</v>
      </c>
      <c r="E31" s="43">
        <f>F31+G31+H31+I31+J31</f>
        <v>0</v>
      </c>
      <c r="F31" s="45">
        <v>0</v>
      </c>
      <c r="G31" s="22">
        <v>0</v>
      </c>
      <c r="H31" s="45">
        <v>0</v>
      </c>
      <c r="I31" s="45">
        <v>0</v>
      </c>
      <c r="J31" s="46">
        <v>0</v>
      </c>
      <c r="K31" s="72"/>
      <c r="L31" s="55"/>
      <c r="M31" s="55"/>
      <c r="N31" s="55"/>
      <c r="O31" s="55"/>
      <c r="P31" s="55"/>
      <c r="Q31" s="58"/>
      <c r="R31" s="1"/>
    </row>
    <row r="32" spans="1:18" ht="15" customHeight="1">
      <c r="A32" s="61" t="s">
        <v>46</v>
      </c>
      <c r="B32" s="64" t="s">
        <v>43</v>
      </c>
      <c r="C32" s="67" t="s">
        <v>14</v>
      </c>
      <c r="D32" s="24" t="s">
        <v>7</v>
      </c>
      <c r="E32" s="43">
        <f>F32+G32+H32+I32+J32</f>
        <v>100</v>
      </c>
      <c r="F32" s="43">
        <f>SUM(F33:F37)</f>
        <v>20</v>
      </c>
      <c r="G32" s="43">
        <f>SUM(G33:G37)</f>
        <v>20</v>
      </c>
      <c r="H32" s="43">
        <f>H34+H35+H36+H37</f>
        <v>20</v>
      </c>
      <c r="I32" s="43">
        <f>I34+I35+I36+I37</f>
        <v>20</v>
      </c>
      <c r="J32" s="44">
        <f>SUM(J33:J37)</f>
        <v>20</v>
      </c>
      <c r="K32" s="70" t="s">
        <v>31</v>
      </c>
      <c r="L32" s="53">
        <v>6</v>
      </c>
      <c r="M32" s="53">
        <v>3</v>
      </c>
      <c r="N32" s="53">
        <v>3</v>
      </c>
      <c r="O32" s="53">
        <v>3</v>
      </c>
      <c r="P32" s="53">
        <v>3</v>
      </c>
      <c r="Q32" s="56" t="s">
        <v>27</v>
      </c>
      <c r="R32" s="1"/>
    </row>
    <row r="33" spans="1:18" ht="15" customHeight="1" thickBot="1">
      <c r="A33" s="62"/>
      <c r="B33" s="65"/>
      <c r="C33" s="68"/>
      <c r="D33" s="59" t="s">
        <v>8</v>
      </c>
      <c r="E33" s="60"/>
      <c r="F33" s="60"/>
      <c r="G33" s="60"/>
      <c r="H33" s="60"/>
      <c r="I33" s="60"/>
      <c r="J33" s="60"/>
      <c r="K33" s="71"/>
      <c r="L33" s="54"/>
      <c r="M33" s="54"/>
      <c r="N33" s="54"/>
      <c r="O33" s="54"/>
      <c r="P33" s="54"/>
      <c r="Q33" s="57"/>
      <c r="R33" s="1"/>
    </row>
    <row r="34" spans="1:18" ht="15" customHeight="1" thickBot="1">
      <c r="A34" s="62"/>
      <c r="B34" s="65"/>
      <c r="C34" s="68"/>
      <c r="D34" s="13" t="s">
        <v>9</v>
      </c>
      <c r="E34" s="43">
        <f>F34+G34+H34+I34+J34</f>
        <v>100</v>
      </c>
      <c r="F34" s="39">
        <v>20</v>
      </c>
      <c r="G34" s="39">
        <v>20</v>
      </c>
      <c r="H34" s="39">
        <v>20</v>
      </c>
      <c r="I34" s="39">
        <v>20</v>
      </c>
      <c r="J34" s="37">
        <v>20</v>
      </c>
      <c r="K34" s="71"/>
      <c r="L34" s="54"/>
      <c r="M34" s="54"/>
      <c r="N34" s="54"/>
      <c r="O34" s="54"/>
      <c r="P34" s="54"/>
      <c r="Q34" s="57"/>
      <c r="R34" s="1"/>
    </row>
    <row r="35" spans="1:18" ht="15" customHeight="1">
      <c r="A35" s="62"/>
      <c r="B35" s="65"/>
      <c r="C35" s="68"/>
      <c r="D35" s="13" t="s">
        <v>10</v>
      </c>
      <c r="E35" s="43">
        <f>F35+G35+H35+I35+J35</f>
        <v>0</v>
      </c>
      <c r="F35" s="39">
        <v>0</v>
      </c>
      <c r="G35" s="39">
        <v>0</v>
      </c>
      <c r="H35" s="39">
        <v>0</v>
      </c>
      <c r="I35" s="39">
        <v>0</v>
      </c>
      <c r="J35" s="37">
        <v>0</v>
      </c>
      <c r="K35" s="71"/>
      <c r="L35" s="54"/>
      <c r="M35" s="54"/>
      <c r="N35" s="54"/>
      <c r="O35" s="54"/>
      <c r="P35" s="54"/>
      <c r="Q35" s="57"/>
      <c r="R35" s="1"/>
    </row>
    <row r="36" spans="1:18" ht="15" customHeight="1">
      <c r="A36" s="62"/>
      <c r="B36" s="65"/>
      <c r="C36" s="68"/>
      <c r="D36" s="13" t="s">
        <v>11</v>
      </c>
      <c r="E36" s="39">
        <f t="shared" ref="E36:E37" si="12">F36+H36+J36</f>
        <v>0</v>
      </c>
      <c r="F36" s="39">
        <v>0</v>
      </c>
      <c r="G36" s="15">
        <v>0</v>
      </c>
      <c r="H36" s="39">
        <v>0</v>
      </c>
      <c r="I36" s="39">
        <v>0</v>
      </c>
      <c r="J36" s="37">
        <v>0</v>
      </c>
      <c r="K36" s="71"/>
      <c r="L36" s="54"/>
      <c r="M36" s="54"/>
      <c r="N36" s="54"/>
      <c r="O36" s="54"/>
      <c r="P36" s="54"/>
      <c r="Q36" s="57"/>
      <c r="R36" s="1"/>
    </row>
    <row r="37" spans="1:18" ht="15" customHeight="1" thickBot="1">
      <c r="A37" s="63"/>
      <c r="B37" s="66"/>
      <c r="C37" s="69"/>
      <c r="D37" s="25" t="s">
        <v>12</v>
      </c>
      <c r="E37" s="45">
        <f t="shared" si="12"/>
        <v>0</v>
      </c>
      <c r="F37" s="45">
        <v>0</v>
      </c>
      <c r="G37" s="22">
        <v>0</v>
      </c>
      <c r="H37" s="45">
        <v>0</v>
      </c>
      <c r="I37" s="45">
        <v>0</v>
      </c>
      <c r="J37" s="46">
        <v>0</v>
      </c>
      <c r="K37" s="72"/>
      <c r="L37" s="55"/>
      <c r="M37" s="55"/>
      <c r="N37" s="55"/>
      <c r="O37" s="55"/>
      <c r="P37" s="55"/>
      <c r="Q37" s="58"/>
      <c r="R37" s="1"/>
    </row>
    <row r="38" spans="1:18" ht="15" customHeight="1">
      <c r="A38" s="61" t="s">
        <v>47</v>
      </c>
      <c r="B38" s="64" t="s">
        <v>48</v>
      </c>
      <c r="C38" s="67" t="s">
        <v>14</v>
      </c>
      <c r="D38" s="24" t="s">
        <v>7</v>
      </c>
      <c r="E38" s="43">
        <f>F38+G38+H38+I38+J38</f>
        <v>900</v>
      </c>
      <c r="F38" s="43">
        <f>SUM(F39:F43)</f>
        <v>400</v>
      </c>
      <c r="G38" s="43">
        <f>SUM(G39:G43)</f>
        <v>0</v>
      </c>
      <c r="H38" s="43">
        <f>H40+H41+H42+H43</f>
        <v>500</v>
      </c>
      <c r="I38" s="43">
        <f>I40+I41+I42+I43</f>
        <v>0</v>
      </c>
      <c r="J38" s="44">
        <f>SUM(J39:J43)</f>
        <v>0</v>
      </c>
      <c r="K38" s="70" t="s">
        <v>51</v>
      </c>
      <c r="L38" s="53">
        <v>100</v>
      </c>
      <c r="M38" s="53">
        <v>0</v>
      </c>
      <c r="N38" s="53">
        <v>100</v>
      </c>
      <c r="O38" s="53">
        <v>0</v>
      </c>
      <c r="P38" s="53">
        <v>0</v>
      </c>
      <c r="Q38" s="56" t="s">
        <v>27</v>
      </c>
      <c r="R38" s="1"/>
    </row>
    <row r="39" spans="1:18" ht="15" customHeight="1" thickBot="1">
      <c r="A39" s="62"/>
      <c r="B39" s="65"/>
      <c r="C39" s="68"/>
      <c r="D39" s="59" t="s">
        <v>8</v>
      </c>
      <c r="E39" s="60"/>
      <c r="F39" s="60"/>
      <c r="G39" s="60"/>
      <c r="H39" s="60"/>
      <c r="I39" s="60"/>
      <c r="J39" s="60"/>
      <c r="K39" s="71"/>
      <c r="L39" s="54"/>
      <c r="M39" s="54"/>
      <c r="N39" s="54"/>
      <c r="O39" s="54"/>
      <c r="P39" s="54"/>
      <c r="Q39" s="57"/>
      <c r="R39" s="1"/>
    </row>
    <row r="40" spans="1:18" ht="15" customHeight="1" thickBot="1">
      <c r="A40" s="62"/>
      <c r="B40" s="65"/>
      <c r="C40" s="68"/>
      <c r="D40" s="13" t="s">
        <v>9</v>
      </c>
      <c r="E40" s="43">
        <f>F40+G40+H40+I40+J40</f>
        <v>900</v>
      </c>
      <c r="F40" s="39">
        <v>400</v>
      </c>
      <c r="G40" s="39">
        <v>0</v>
      </c>
      <c r="H40" s="39">
        <v>500</v>
      </c>
      <c r="I40" s="39">
        <v>0</v>
      </c>
      <c r="J40" s="37">
        <v>0</v>
      </c>
      <c r="K40" s="71"/>
      <c r="L40" s="54"/>
      <c r="M40" s="54"/>
      <c r="N40" s="54"/>
      <c r="O40" s="54"/>
      <c r="P40" s="54"/>
      <c r="Q40" s="57"/>
      <c r="R40" s="1"/>
    </row>
    <row r="41" spans="1:18" ht="15" customHeight="1">
      <c r="A41" s="62"/>
      <c r="B41" s="65"/>
      <c r="C41" s="68"/>
      <c r="D41" s="13" t="s">
        <v>10</v>
      </c>
      <c r="E41" s="43">
        <f>F41+G41+H41+I41+J41</f>
        <v>0</v>
      </c>
      <c r="F41" s="39">
        <v>0</v>
      </c>
      <c r="G41" s="39">
        <v>0</v>
      </c>
      <c r="H41" s="39">
        <v>0</v>
      </c>
      <c r="I41" s="39">
        <v>0</v>
      </c>
      <c r="J41" s="37">
        <v>0</v>
      </c>
      <c r="K41" s="71"/>
      <c r="L41" s="54"/>
      <c r="M41" s="54"/>
      <c r="N41" s="54"/>
      <c r="O41" s="54"/>
      <c r="P41" s="54"/>
      <c r="Q41" s="57"/>
      <c r="R41" s="1"/>
    </row>
    <row r="42" spans="1:18" ht="15" customHeight="1">
      <c r="A42" s="62"/>
      <c r="B42" s="65"/>
      <c r="C42" s="68"/>
      <c r="D42" s="13" t="s">
        <v>11</v>
      </c>
      <c r="E42" s="39">
        <f t="shared" ref="E42:E43" si="13">F42+H42+J42</f>
        <v>0</v>
      </c>
      <c r="F42" s="39">
        <v>0</v>
      </c>
      <c r="G42" s="15">
        <v>0</v>
      </c>
      <c r="H42" s="39">
        <v>0</v>
      </c>
      <c r="I42" s="39">
        <v>0</v>
      </c>
      <c r="J42" s="37">
        <v>0</v>
      </c>
      <c r="K42" s="71"/>
      <c r="L42" s="54"/>
      <c r="M42" s="54"/>
      <c r="N42" s="54"/>
      <c r="O42" s="54"/>
      <c r="P42" s="54"/>
      <c r="Q42" s="57"/>
      <c r="R42" s="1"/>
    </row>
    <row r="43" spans="1:18" ht="15" customHeight="1" thickBot="1">
      <c r="A43" s="63"/>
      <c r="B43" s="66"/>
      <c r="C43" s="69"/>
      <c r="D43" s="25" t="s">
        <v>12</v>
      </c>
      <c r="E43" s="45">
        <f t="shared" si="13"/>
        <v>0</v>
      </c>
      <c r="F43" s="45">
        <v>0</v>
      </c>
      <c r="G43" s="22">
        <v>0</v>
      </c>
      <c r="H43" s="45">
        <v>0</v>
      </c>
      <c r="I43" s="45">
        <v>0</v>
      </c>
      <c r="J43" s="46">
        <v>0</v>
      </c>
      <c r="K43" s="72"/>
      <c r="L43" s="55"/>
      <c r="M43" s="55"/>
      <c r="N43" s="55"/>
      <c r="O43" s="55"/>
      <c r="P43" s="55"/>
      <c r="Q43" s="58"/>
      <c r="R43" s="1"/>
    </row>
    <row r="44" spans="1:18" ht="15" customHeight="1">
      <c r="A44" s="61" t="s">
        <v>49</v>
      </c>
      <c r="B44" s="64" t="s">
        <v>50</v>
      </c>
      <c r="C44" s="67" t="s">
        <v>14</v>
      </c>
      <c r="D44" s="24" t="s">
        <v>7</v>
      </c>
      <c r="E44" s="43">
        <f>F44+G44+H44+I44+J44</f>
        <v>200</v>
      </c>
      <c r="F44" s="43">
        <f>SUM(F45:F49)</f>
        <v>0</v>
      </c>
      <c r="G44" s="43">
        <f>SUM(G45:G49)</f>
        <v>0</v>
      </c>
      <c r="H44" s="43">
        <f>H46+H47+H48+H49</f>
        <v>0</v>
      </c>
      <c r="I44" s="43">
        <f>I46+I47+I48+I49</f>
        <v>0</v>
      </c>
      <c r="J44" s="44">
        <f>SUM(J45:J49)</f>
        <v>200</v>
      </c>
      <c r="K44" s="70" t="s">
        <v>52</v>
      </c>
      <c r="L44" s="53">
        <v>0</v>
      </c>
      <c r="M44" s="53">
        <v>0</v>
      </c>
      <c r="N44" s="53">
        <v>0</v>
      </c>
      <c r="O44" s="53">
        <v>0</v>
      </c>
      <c r="P44" s="53">
        <v>1</v>
      </c>
      <c r="Q44" s="56" t="s">
        <v>27</v>
      </c>
      <c r="R44" s="1"/>
    </row>
    <row r="45" spans="1:18" ht="15" customHeight="1" thickBot="1">
      <c r="A45" s="62"/>
      <c r="B45" s="65"/>
      <c r="C45" s="68"/>
      <c r="D45" s="59" t="s">
        <v>8</v>
      </c>
      <c r="E45" s="60"/>
      <c r="F45" s="60"/>
      <c r="G45" s="60"/>
      <c r="H45" s="60"/>
      <c r="I45" s="60"/>
      <c r="J45" s="60"/>
      <c r="K45" s="71"/>
      <c r="L45" s="54"/>
      <c r="M45" s="54"/>
      <c r="N45" s="54"/>
      <c r="O45" s="54"/>
      <c r="P45" s="54"/>
      <c r="Q45" s="57"/>
      <c r="R45" s="1"/>
    </row>
    <row r="46" spans="1:18" ht="15" customHeight="1" thickBot="1">
      <c r="A46" s="62"/>
      <c r="B46" s="65"/>
      <c r="C46" s="68"/>
      <c r="D46" s="13" t="s">
        <v>9</v>
      </c>
      <c r="E46" s="43">
        <f>F46+G46+H46+I46+J46</f>
        <v>200</v>
      </c>
      <c r="F46" s="39">
        <v>0</v>
      </c>
      <c r="G46" s="39">
        <v>0</v>
      </c>
      <c r="H46" s="39">
        <v>0</v>
      </c>
      <c r="I46" s="39">
        <v>0</v>
      </c>
      <c r="J46" s="37">
        <v>200</v>
      </c>
      <c r="K46" s="71"/>
      <c r="L46" s="54"/>
      <c r="M46" s="54"/>
      <c r="N46" s="54"/>
      <c r="O46" s="54"/>
      <c r="P46" s="54"/>
      <c r="Q46" s="57"/>
      <c r="R46" s="1"/>
    </row>
    <row r="47" spans="1:18" ht="15" customHeight="1">
      <c r="A47" s="62"/>
      <c r="B47" s="65"/>
      <c r="C47" s="68"/>
      <c r="D47" s="13" t="s">
        <v>10</v>
      </c>
      <c r="E47" s="43">
        <f>F47+G47+H47+I47+J47</f>
        <v>0</v>
      </c>
      <c r="F47" s="39">
        <v>0</v>
      </c>
      <c r="G47" s="39">
        <v>0</v>
      </c>
      <c r="H47" s="39">
        <v>0</v>
      </c>
      <c r="I47" s="39">
        <v>0</v>
      </c>
      <c r="J47" s="37">
        <v>0</v>
      </c>
      <c r="K47" s="71"/>
      <c r="L47" s="54"/>
      <c r="M47" s="54"/>
      <c r="N47" s="54"/>
      <c r="O47" s="54"/>
      <c r="P47" s="54"/>
      <c r="Q47" s="57"/>
      <c r="R47" s="1"/>
    </row>
    <row r="48" spans="1:18" ht="15" customHeight="1">
      <c r="A48" s="62"/>
      <c r="B48" s="65"/>
      <c r="C48" s="68"/>
      <c r="D48" s="13" t="s">
        <v>11</v>
      </c>
      <c r="E48" s="39">
        <f t="shared" ref="E48:E49" si="14">F48+H48+J48</f>
        <v>0</v>
      </c>
      <c r="F48" s="39">
        <v>0</v>
      </c>
      <c r="G48" s="15">
        <v>0</v>
      </c>
      <c r="H48" s="39">
        <v>0</v>
      </c>
      <c r="I48" s="39">
        <v>0</v>
      </c>
      <c r="J48" s="37">
        <v>0</v>
      </c>
      <c r="K48" s="71"/>
      <c r="L48" s="54"/>
      <c r="M48" s="54"/>
      <c r="N48" s="54"/>
      <c r="O48" s="54"/>
      <c r="P48" s="54"/>
      <c r="Q48" s="57"/>
      <c r="R48" s="1"/>
    </row>
    <row r="49" spans="1:24" ht="15" customHeight="1" thickBot="1">
      <c r="A49" s="63"/>
      <c r="B49" s="66"/>
      <c r="C49" s="69"/>
      <c r="D49" s="25" t="s">
        <v>12</v>
      </c>
      <c r="E49" s="45">
        <f t="shared" si="14"/>
        <v>0</v>
      </c>
      <c r="F49" s="45">
        <v>0</v>
      </c>
      <c r="G49" s="22">
        <v>0</v>
      </c>
      <c r="H49" s="45">
        <v>0</v>
      </c>
      <c r="I49" s="45">
        <v>0</v>
      </c>
      <c r="J49" s="46">
        <v>0</v>
      </c>
      <c r="K49" s="72"/>
      <c r="L49" s="55"/>
      <c r="M49" s="55"/>
      <c r="N49" s="55"/>
      <c r="O49" s="55"/>
      <c r="P49" s="55"/>
      <c r="Q49" s="58"/>
      <c r="R49" s="1"/>
    </row>
    <row r="50" spans="1:24" ht="15" customHeight="1">
      <c r="A50" s="109"/>
      <c r="B50" s="103" t="s">
        <v>28</v>
      </c>
      <c r="C50" s="106"/>
      <c r="D50" s="26" t="s">
        <v>7</v>
      </c>
      <c r="E50" s="52">
        <f>F50+G50+H50+I50+J50</f>
        <v>24449.310519999999</v>
      </c>
      <c r="F50" s="47">
        <f t="shared" ref="F50" si="15">SUM(F51:F55)</f>
        <v>8669.3105199999991</v>
      </c>
      <c r="G50" s="52">
        <f>SUM(G51:G55)</f>
        <v>3520</v>
      </c>
      <c r="H50" s="47">
        <f t="shared" ref="H50:I50" si="16">SUM(H51:H55)</f>
        <v>4320</v>
      </c>
      <c r="I50" s="47">
        <f t="shared" si="16"/>
        <v>3820</v>
      </c>
      <c r="J50" s="47">
        <f t="shared" ref="J50" si="17">SUM(J51:J55)</f>
        <v>4120</v>
      </c>
      <c r="K50" s="106"/>
      <c r="L50" s="106"/>
      <c r="M50" s="106"/>
      <c r="N50" s="106"/>
      <c r="O50" s="106"/>
      <c r="P50" s="106"/>
      <c r="Q50" s="94"/>
      <c r="R50" s="1"/>
    </row>
    <row r="51" spans="1:24" ht="15" customHeight="1" thickBot="1">
      <c r="A51" s="110"/>
      <c r="B51" s="104"/>
      <c r="C51" s="107"/>
      <c r="D51" s="100" t="s">
        <v>8</v>
      </c>
      <c r="E51" s="101"/>
      <c r="F51" s="101"/>
      <c r="G51" s="101"/>
      <c r="H51" s="101"/>
      <c r="I51" s="101"/>
      <c r="J51" s="102"/>
      <c r="K51" s="107"/>
      <c r="L51" s="107"/>
      <c r="M51" s="107"/>
      <c r="N51" s="107"/>
      <c r="O51" s="107"/>
      <c r="P51" s="107"/>
      <c r="Q51" s="95"/>
      <c r="R51" s="1"/>
    </row>
    <row r="52" spans="1:24" ht="15" customHeight="1" thickBot="1">
      <c r="A52" s="110"/>
      <c r="B52" s="104"/>
      <c r="C52" s="107"/>
      <c r="D52" s="14" t="s">
        <v>9</v>
      </c>
      <c r="E52" s="52">
        <f>F52+G52+H52+I52+J52</f>
        <v>19680.12</v>
      </c>
      <c r="F52" s="48">
        <f>F10</f>
        <v>3900.12</v>
      </c>
      <c r="G52" s="48">
        <f>G10</f>
        <v>3520</v>
      </c>
      <c r="H52" s="48">
        <f t="shared" ref="H52:I52" si="18">H10</f>
        <v>4320</v>
      </c>
      <c r="I52" s="48">
        <f t="shared" si="18"/>
        <v>3820</v>
      </c>
      <c r="J52" s="48">
        <f>J10</f>
        <v>4120</v>
      </c>
      <c r="K52" s="107"/>
      <c r="L52" s="107"/>
      <c r="M52" s="107"/>
      <c r="N52" s="107"/>
      <c r="O52" s="107"/>
      <c r="P52" s="107"/>
      <c r="Q52" s="95"/>
      <c r="R52" s="1"/>
    </row>
    <row r="53" spans="1:24" ht="15" customHeight="1">
      <c r="A53" s="110"/>
      <c r="B53" s="104"/>
      <c r="C53" s="107"/>
      <c r="D53" s="14" t="s">
        <v>10</v>
      </c>
      <c r="E53" s="52">
        <f>F53+G53+H53+I53+J53</f>
        <v>4769.1905200000001</v>
      </c>
      <c r="F53" s="48">
        <f>F11</f>
        <v>4769.1905200000001</v>
      </c>
      <c r="G53" s="48">
        <f t="shared" ref="G53:J53" si="19">G11+G23+G29+G47</f>
        <v>0</v>
      </c>
      <c r="H53" s="48">
        <f t="shared" si="19"/>
        <v>0</v>
      </c>
      <c r="I53" s="48">
        <f t="shared" si="19"/>
        <v>0</v>
      </c>
      <c r="J53" s="48">
        <f t="shared" si="19"/>
        <v>0</v>
      </c>
      <c r="K53" s="107"/>
      <c r="L53" s="107"/>
      <c r="M53" s="107"/>
      <c r="N53" s="107"/>
      <c r="O53" s="107"/>
      <c r="P53" s="107"/>
      <c r="Q53" s="95"/>
      <c r="R53" s="1"/>
    </row>
    <row r="54" spans="1:24" ht="15" customHeight="1">
      <c r="A54" s="110"/>
      <c r="B54" s="104"/>
      <c r="C54" s="107"/>
      <c r="D54" s="14" t="s">
        <v>11</v>
      </c>
      <c r="E54" s="18">
        <f t="shared" ref="E54:E55" si="20">F54+H54+J54</f>
        <v>0</v>
      </c>
      <c r="F54" s="48">
        <f>F12+F24+F30+F48</f>
        <v>0</v>
      </c>
      <c r="G54" s="48">
        <f t="shared" ref="G54:J54" si="21">G12+G24+G30+G48</f>
        <v>0</v>
      </c>
      <c r="H54" s="48">
        <f t="shared" si="21"/>
        <v>0</v>
      </c>
      <c r="I54" s="48">
        <f t="shared" si="21"/>
        <v>0</v>
      </c>
      <c r="J54" s="48">
        <f t="shared" si="21"/>
        <v>0</v>
      </c>
      <c r="K54" s="107"/>
      <c r="L54" s="107"/>
      <c r="M54" s="107"/>
      <c r="N54" s="107"/>
      <c r="O54" s="107"/>
      <c r="P54" s="107"/>
      <c r="Q54" s="95"/>
      <c r="R54" s="1"/>
    </row>
    <row r="55" spans="1:24" ht="15" customHeight="1" thickBot="1">
      <c r="A55" s="111"/>
      <c r="B55" s="105"/>
      <c r="C55" s="108"/>
      <c r="D55" s="28" t="s">
        <v>12</v>
      </c>
      <c r="E55" s="29">
        <f t="shared" si="20"/>
        <v>0</v>
      </c>
      <c r="F55" s="48">
        <f>F13+F25+F31+F49</f>
        <v>0</v>
      </c>
      <c r="G55" s="48">
        <f t="shared" ref="G55:J55" si="22">G13+G25+G31+G49</f>
        <v>0</v>
      </c>
      <c r="H55" s="48">
        <f t="shared" si="22"/>
        <v>0</v>
      </c>
      <c r="I55" s="48">
        <f t="shared" si="22"/>
        <v>0</v>
      </c>
      <c r="J55" s="48">
        <f t="shared" si="22"/>
        <v>0</v>
      </c>
      <c r="K55" s="108"/>
      <c r="L55" s="108"/>
      <c r="M55" s="108"/>
      <c r="N55" s="108"/>
      <c r="O55" s="108"/>
      <c r="P55" s="108"/>
      <c r="Q55" s="96"/>
      <c r="R55" s="1"/>
    </row>
    <row r="56" spans="1:24" ht="15" customHeight="1">
      <c r="A56" s="8"/>
      <c r="B56" s="1" t="s">
        <v>15</v>
      </c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1:24">
      <c r="A57" s="8"/>
      <c r="B57" s="92" t="s">
        <v>18</v>
      </c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1"/>
    </row>
    <row r="58" spans="1:24" ht="29.25" customHeight="1">
      <c r="A58" s="1"/>
      <c r="B58" s="1" t="s">
        <v>19</v>
      </c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9"/>
    </row>
    <row r="59" spans="1:24">
      <c r="A59" s="1"/>
      <c r="B59" s="1"/>
      <c r="C59" s="1"/>
      <c r="D59" s="1"/>
      <c r="E59" s="1"/>
      <c r="F59" s="93" t="s">
        <v>13</v>
      </c>
      <c r="G59" s="93"/>
      <c r="H59" s="93"/>
      <c r="I59" s="49"/>
      <c r="J59" s="1"/>
      <c r="K59" s="1"/>
      <c r="L59" s="1"/>
      <c r="M59" s="1"/>
      <c r="N59" s="1"/>
      <c r="O59" s="1"/>
      <c r="P59" s="1"/>
      <c r="Q59" s="1"/>
      <c r="R59" s="1"/>
    </row>
    <row r="60" spans="1:24">
      <c r="A60" s="1"/>
      <c r="B60" s="1"/>
      <c r="C60" s="1"/>
      <c r="D60" s="1"/>
      <c r="E60" s="1"/>
      <c r="F60" s="11"/>
      <c r="G60" s="11"/>
      <c r="H60" s="11"/>
      <c r="I60" s="11"/>
      <c r="J60" s="1"/>
      <c r="K60" s="1"/>
      <c r="L60" s="1"/>
      <c r="M60" s="1"/>
      <c r="N60" s="1"/>
      <c r="O60" s="1"/>
      <c r="P60" s="1"/>
      <c r="Q60" s="1"/>
      <c r="R60" s="1"/>
    </row>
    <row r="61" spans="1:24">
      <c r="R61" s="1"/>
    </row>
    <row r="64" spans="1:24" ht="25.5" customHeight="1">
      <c r="S64" s="10"/>
      <c r="T64" s="10"/>
      <c r="U64" s="10"/>
      <c r="V64" s="10"/>
      <c r="W64" s="10"/>
      <c r="X64" s="10"/>
    </row>
  </sheetData>
  <mergeCells count="95">
    <mergeCell ref="A1:Q1"/>
    <mergeCell ref="E3:J3"/>
    <mergeCell ref="A3:A4"/>
    <mergeCell ref="B3:B4"/>
    <mergeCell ref="M50:M55"/>
    <mergeCell ref="O50:O55"/>
    <mergeCell ref="A26:A31"/>
    <mergeCell ref="B26:B31"/>
    <mergeCell ref="C26:C31"/>
    <mergeCell ref="K26:K31"/>
    <mergeCell ref="L26:L31"/>
    <mergeCell ref="D27:J27"/>
    <mergeCell ref="A32:A37"/>
    <mergeCell ref="B32:B37"/>
    <mergeCell ref="C32:C37"/>
    <mergeCell ref="K32:K37"/>
    <mergeCell ref="A14:A19"/>
    <mergeCell ref="B14:B19"/>
    <mergeCell ref="C14:C19"/>
    <mergeCell ref="Q14:Q19"/>
    <mergeCell ref="D15:J15"/>
    <mergeCell ref="K8:K19"/>
    <mergeCell ref="L8:L19"/>
    <mergeCell ref="N8:N19"/>
    <mergeCell ref="P8:P19"/>
    <mergeCell ref="O8:O19"/>
    <mergeCell ref="M8:M19"/>
    <mergeCell ref="Q20:Q25"/>
    <mergeCell ref="L44:L49"/>
    <mergeCell ref="N44:N49"/>
    <mergeCell ref="P44:P49"/>
    <mergeCell ref="Q44:Q49"/>
    <mergeCell ref="P20:P25"/>
    <mergeCell ref="O44:O49"/>
    <mergeCell ref="M20:M25"/>
    <mergeCell ref="O20:O25"/>
    <mergeCell ref="N26:N31"/>
    <mergeCell ref="O26:O31"/>
    <mergeCell ref="P26:P31"/>
    <mergeCell ref="Q26:Q31"/>
    <mergeCell ref="L32:L37"/>
    <mergeCell ref="M32:M37"/>
    <mergeCell ref="N32:N37"/>
    <mergeCell ref="B57:Q57"/>
    <mergeCell ref="F59:H59"/>
    <mergeCell ref="Q50:Q55"/>
    <mergeCell ref="A8:A13"/>
    <mergeCell ref="D9:J9"/>
    <mergeCell ref="B8:B13"/>
    <mergeCell ref="C8:C13"/>
    <mergeCell ref="D51:J51"/>
    <mergeCell ref="B50:B55"/>
    <mergeCell ref="C50:C55"/>
    <mergeCell ref="A50:A55"/>
    <mergeCell ref="Q8:Q13"/>
    <mergeCell ref="K50:K55"/>
    <mergeCell ref="L50:L55"/>
    <mergeCell ref="N50:N55"/>
    <mergeCell ref="P50:P55"/>
    <mergeCell ref="C3:C4"/>
    <mergeCell ref="D3:D4"/>
    <mergeCell ref="K3:P3"/>
    <mergeCell ref="A2:Q2"/>
    <mergeCell ref="Q3:Q4"/>
    <mergeCell ref="B6:Q6"/>
    <mergeCell ref="B7:Q7"/>
    <mergeCell ref="A44:A49"/>
    <mergeCell ref="B44:B49"/>
    <mergeCell ref="C44:C49"/>
    <mergeCell ref="D21:J21"/>
    <mergeCell ref="A20:A25"/>
    <mergeCell ref="B20:B25"/>
    <mergeCell ref="C20:C25"/>
    <mergeCell ref="D45:J45"/>
    <mergeCell ref="K44:K49"/>
    <mergeCell ref="K20:K25"/>
    <mergeCell ref="L20:L25"/>
    <mergeCell ref="N20:N25"/>
    <mergeCell ref="M26:M31"/>
    <mergeCell ref="M44:M49"/>
    <mergeCell ref="P32:P37"/>
    <mergeCell ref="Q32:Q37"/>
    <mergeCell ref="D33:J33"/>
    <mergeCell ref="A38:A43"/>
    <mergeCell ref="B38:B43"/>
    <mergeCell ref="C38:C43"/>
    <mergeCell ref="K38:K43"/>
    <mergeCell ref="L38:L43"/>
    <mergeCell ref="M38:M43"/>
    <mergeCell ref="N38:N43"/>
    <mergeCell ref="O38:O43"/>
    <mergeCell ref="P38:P43"/>
    <mergeCell ref="Q38:Q43"/>
    <mergeCell ref="D39:J39"/>
    <mergeCell ref="O32:O37"/>
  </mergeCells>
  <pageMargins left="0.31496062992125984" right="0.31496062992125984" top="0.74803149606299213" bottom="0.35433070866141736" header="0.31496062992125984" footer="0.31496062992125984"/>
  <pageSetup paperSize="9" scale="69" orientation="landscape" r:id="rId1"/>
  <rowBreaks count="1" manualBreakCount="1">
    <brk id="3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D13"/>
  <sheetViews>
    <sheetView workbookViewId="0">
      <selection activeCell="C3" sqref="C3"/>
    </sheetView>
  </sheetViews>
  <sheetFormatPr defaultRowHeight="15"/>
  <cols>
    <col min="1" max="1" width="14.5703125" customWidth="1"/>
    <col min="2" max="2" width="13.5703125" customWidth="1"/>
    <col min="3" max="3" width="12.7109375" customWidth="1"/>
    <col min="4" max="4" width="19.28515625" customWidth="1"/>
  </cols>
  <sheetData>
    <row r="2" spans="1:4">
      <c r="B2" t="s">
        <v>10</v>
      </c>
      <c r="C2" t="s">
        <v>9</v>
      </c>
    </row>
    <row r="3" spans="1:4">
      <c r="A3" s="32" t="s">
        <v>35</v>
      </c>
      <c r="B3" s="33">
        <v>5309962.45</v>
      </c>
      <c r="C3" s="33">
        <f>793442.67+ 0.03</f>
        <v>793442.70000000007</v>
      </c>
      <c r="D3" s="35">
        <f>B3+C3</f>
        <v>6103405.1500000004</v>
      </c>
    </row>
    <row r="4" spans="1:4">
      <c r="A4" s="32" t="s">
        <v>34</v>
      </c>
      <c r="B4" s="33">
        <v>1010206.74</v>
      </c>
      <c r="C4" s="32">
        <v>164452.26</v>
      </c>
      <c r="D4" s="35">
        <f>B4+C4</f>
        <v>1174659</v>
      </c>
    </row>
    <row r="5" spans="1:4">
      <c r="A5" s="32" t="s">
        <v>36</v>
      </c>
      <c r="B5" s="33">
        <v>1763084.04</v>
      </c>
      <c r="C5" s="32">
        <v>287013.68</v>
      </c>
      <c r="D5" s="35">
        <f>B5+C5</f>
        <v>2050097.72</v>
      </c>
    </row>
    <row r="6" spans="1:4" ht="18.75">
      <c r="A6" s="34" t="s">
        <v>37</v>
      </c>
      <c r="B6" s="35">
        <f>SUM(B3:B5)</f>
        <v>8083253.2300000004</v>
      </c>
      <c r="C6" s="34">
        <f>SUM(C3:C5)</f>
        <v>1244908.6400000001</v>
      </c>
      <c r="D6" s="36">
        <f>SUM(D3:D5)</f>
        <v>9328161.870000001</v>
      </c>
    </row>
    <row r="10" spans="1:4">
      <c r="A10" s="32" t="s">
        <v>35</v>
      </c>
      <c r="B10" s="33">
        <v>5309962.45</v>
      </c>
      <c r="C10" s="33">
        <f>793442.67</f>
        <v>793442.67</v>
      </c>
      <c r="D10" s="35">
        <f>B10+C10</f>
        <v>6103405.1200000001</v>
      </c>
    </row>
    <row r="11" spans="1:4">
      <c r="A11" s="32" t="s">
        <v>34</v>
      </c>
      <c r="B11" s="33">
        <v>1010206.74</v>
      </c>
      <c r="C11" s="32">
        <v>164452.26</v>
      </c>
      <c r="D11" s="35">
        <f>B11+C11</f>
        <v>1174659</v>
      </c>
    </row>
    <row r="12" spans="1:4">
      <c r="A12" s="32" t="s">
        <v>36</v>
      </c>
      <c r="B12" s="33">
        <v>1763084.04</v>
      </c>
      <c r="C12" s="32">
        <v>287013.68</v>
      </c>
      <c r="D12" s="35">
        <f>B12+C12</f>
        <v>2050097.72</v>
      </c>
    </row>
    <row r="13" spans="1:4" ht="18.75">
      <c r="A13" s="34" t="s">
        <v>37</v>
      </c>
      <c r="B13" s="35">
        <f>SUM(B10:B12)</f>
        <v>8083253.2300000004</v>
      </c>
      <c r="C13" s="34">
        <f>SUM(C10:C12)</f>
        <v>1244908.6100000001</v>
      </c>
      <c r="D13" s="36">
        <f>SUM(D10:D12)</f>
        <v>9328161.8399999999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HP</cp:lastModifiedBy>
  <cp:lastPrinted>2019-10-29T08:20:24Z</cp:lastPrinted>
  <dcterms:created xsi:type="dcterms:W3CDTF">2016-05-30T06:12:37Z</dcterms:created>
  <dcterms:modified xsi:type="dcterms:W3CDTF">2019-10-29T08:24:58Z</dcterms:modified>
</cp:coreProperties>
</file>